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In-Place Leases" state="visible" r:id="rId5"/>
    <sheet sheetId="3" name="Renewals" state="visible" r:id="rId6"/>
    <sheet sheetId="4" name="Spec Suites" state="visible" r:id="rId7"/>
    <sheet sheetId="5" name="Expiring Non-Renewals" state="visible" r:id="rId8"/>
    <sheet sheetId="6" name="Vacant Throughout the Year" state="visible" r:id="rId9"/>
  </sheets>
  <calcPr calcId="171027"/>
</workbook>
</file>

<file path=xl/sharedStrings.xml><?xml version="1.0" encoding="utf-8"?>
<sst xmlns="http://schemas.openxmlformats.org/spreadsheetml/2006/main" count="340" uniqueCount="165">
  <si>
    <t>Field</t>
  </si>
  <si>
    <t>Value</t>
  </si>
  <si>
    <t>Property</t>
  </si>
  <si>
    <t>P000301 — 2026-2027 369 Pine</t>
  </si>
  <si>
    <t>Snapshot</t>
  </si>
  <si>
    <t>LeaseStatusReport.xlsx · 2026 Reforecast + 2027 Budget · BY 2026</t>
  </si>
  <si>
    <t>Book</t>
  </si>
  <si>
    <t>2026 Reforecast + 2027 Budget</t>
  </si>
  <si>
    <t>As of</t>
  </si>
  <si>
    <t>2026-01-01</t>
  </si>
  <si>
    <t>NER unit</t>
  </si>
  <si>
    <t>annual_total</t>
  </si>
  <si>
    <t>Snapshot ingested</t>
  </si>
  <si>
    <t>2026-07-19T22:40:10.913799+00:00</t>
  </si>
  <si>
    <t>Generated</t>
  </si>
  <si>
    <t>2026-08-06T20:56:50.597Z</t>
  </si>
  <si>
    <t/>
  </si>
  <si>
    <t>Legend</t>
  </si>
  <si>
    <t>Blue = Yardi-sourced · Yellow = analyst overlay · Black = formula · Orange row = net-new spec deal</t>
  </si>
  <si>
    <t>Suite</t>
  </si>
  <si>
    <t>Tenant</t>
  </si>
  <si>
    <t>Vacant</t>
  </si>
  <si>
    <t>SqFt</t>
  </si>
  <si>
    <t>Lease Signed</t>
  </si>
  <si>
    <t>Lease Commence</t>
  </si>
  <si>
    <t>DOE In Place</t>
  </si>
  <si>
    <t>Term (mo)</t>
  </si>
  <si>
    <t>Free Rent (mo)</t>
  </si>
  <si>
    <t>Rent Start</t>
  </si>
  <si>
    <t>Annual Increase</t>
  </si>
  <si>
    <t>Base Year/NNN</t>
  </si>
  <si>
    <t>Rent PSF/mo</t>
  </si>
  <si>
    <t>Rent $/mo</t>
  </si>
  <si>
    <t>Rent PSF/yr</t>
  </si>
  <si>
    <t>LC Bonus PSF</t>
  </si>
  <si>
    <t>LC Total</t>
  </si>
  <si>
    <t>TI PSF</t>
  </si>
  <si>
    <t>LL Work PSF</t>
  </si>
  <si>
    <t>FF&amp;E PSF</t>
  </si>
  <si>
    <t>Improvements $</t>
  </si>
  <si>
    <t>Improvements PSF</t>
  </si>
  <si>
    <t>TI Start</t>
  </si>
  <si>
    <t>TI Months</t>
  </si>
  <si>
    <t>00101</t>
  </si>
  <si>
    <t>Fedex-Kinkos, Inc.</t>
  </si>
  <si>
    <t>2018-08-01</t>
  </si>
  <si>
    <t>2028-07-31</t>
  </si>
  <si>
    <t>00200</t>
  </si>
  <si>
    <t>Bastille Networks, Inc.</t>
  </si>
  <si>
    <t>2025-11-25</t>
  </si>
  <si>
    <t>2029-11-30</t>
  </si>
  <si>
    <t>00210</t>
  </si>
  <si>
    <t>Cora Keene</t>
  </si>
  <si>
    <t>2026-05-01</t>
  </si>
  <si>
    <t>2029-07-31</t>
  </si>
  <si>
    <t>00220</t>
  </si>
  <si>
    <t>San Francisco Early Learning Alliance</t>
  </si>
  <si>
    <t>2023-12-01</t>
  </si>
  <si>
    <t>2029-02-28</t>
  </si>
  <si>
    <t>00300</t>
  </si>
  <si>
    <t>00400</t>
  </si>
  <si>
    <t>Neyhart, Anderson, Flynn &amp; Grosboll</t>
  </si>
  <si>
    <t>2026-03-01</t>
  </si>
  <si>
    <t>00410</t>
  </si>
  <si>
    <t>Vmax AI Corp.</t>
  </si>
  <si>
    <t>2026-04-08</t>
  </si>
  <si>
    <t>00518</t>
  </si>
  <si>
    <t>Taqla Inc.</t>
  </si>
  <si>
    <t>2026-03-13</t>
  </si>
  <si>
    <t>2028-03-31</t>
  </si>
  <si>
    <t>00610</t>
  </si>
  <si>
    <t>Stok LLC</t>
  </si>
  <si>
    <t>2026-08-01</t>
  </si>
  <si>
    <t>2031-12-31</t>
  </si>
  <si>
    <t>00618</t>
  </si>
  <si>
    <t>Henry De Guzman Cruz</t>
  </si>
  <si>
    <t>2031-04-30</t>
  </si>
  <si>
    <t>Subtotal</t>
  </si>
  <si>
    <t>00208</t>
  </si>
  <si>
    <t>Linea Labs, Inc.</t>
  </si>
  <si>
    <t>2026-07-31</t>
  </si>
  <si>
    <t>00420</t>
  </si>
  <si>
    <t>B. Holl &amp; E. Enyinwa</t>
  </si>
  <si>
    <t>2025-10-01</t>
  </si>
  <si>
    <t>2026-08-31</t>
  </si>
  <si>
    <t>00428</t>
  </si>
  <si>
    <t>Chang Shik Shin</t>
  </si>
  <si>
    <t>2014-01-01</t>
  </si>
  <si>
    <t>2026-12-31</t>
  </si>
  <si>
    <t>00516</t>
  </si>
  <si>
    <t>Paul Liu</t>
  </si>
  <si>
    <t>2018-03-01</t>
  </si>
  <si>
    <t>00620</t>
  </si>
  <si>
    <t>Ceres, Inc.</t>
  </si>
  <si>
    <t>2024-03-01</t>
  </si>
  <si>
    <t>2027-02-28</t>
  </si>
  <si>
    <t>00720</t>
  </si>
  <si>
    <t>CA Council for Environmental &amp; Economic Balance</t>
  </si>
  <si>
    <t>2023-11-01</t>
  </si>
  <si>
    <t>2027-01-31</t>
  </si>
  <si>
    <t>00219</t>
  </si>
  <si>
    <t>Y</t>
  </si>
  <si>
    <t>00500</t>
  </si>
  <si>
    <t>00525</t>
  </si>
  <si>
    <t>00527</t>
  </si>
  <si>
    <t>00616</t>
  </si>
  <si>
    <t>00726</t>
  </si>
  <si>
    <t>00727</t>
  </si>
  <si>
    <t>00810</t>
  </si>
  <si>
    <t>00816</t>
  </si>
  <si>
    <t>00818</t>
  </si>
  <si>
    <t>00042</t>
  </si>
  <si>
    <t>Bay City Mechanical, Inc.</t>
  </si>
  <si>
    <t>2024-05-01</t>
  </si>
  <si>
    <t>00506</t>
  </si>
  <si>
    <t>Zwillgen Law LLP</t>
  </si>
  <si>
    <t>2024-08-01</t>
  </si>
  <si>
    <t>2027-10-31</t>
  </si>
  <si>
    <t>00600</t>
  </si>
  <si>
    <t>Corey &amp; Corey, P.C. and The Sulfab Law Office, P.C.</t>
  </si>
  <si>
    <t>2025-01-01</t>
  </si>
  <si>
    <t>00622</t>
  </si>
  <si>
    <t>Cleat Street Technologies, Inc.</t>
  </si>
  <si>
    <t>2026-06-01</t>
  </si>
  <si>
    <t>2027-06-30</t>
  </si>
  <si>
    <t>00627</t>
  </si>
  <si>
    <t>369 Building Management</t>
  </si>
  <si>
    <t>2027-12-31</t>
  </si>
  <si>
    <t>00629</t>
  </si>
  <si>
    <t>00700</t>
  </si>
  <si>
    <t>Kira Learning, Inc.</t>
  </si>
  <si>
    <t>2025-03-21</t>
  </si>
  <si>
    <t>2027-05-31</t>
  </si>
  <si>
    <t>00711</t>
  </si>
  <si>
    <t>Simula AI Inc.</t>
  </si>
  <si>
    <t>2025-11-01</t>
  </si>
  <si>
    <t>2026-11-30</t>
  </si>
  <si>
    <t>00725</t>
  </si>
  <si>
    <t>J. Olden, J. Martins &amp; A. Miller</t>
  </si>
  <si>
    <t>2025-12-01</t>
  </si>
  <si>
    <t>00800</t>
  </si>
  <si>
    <t>2022-11-01</t>
  </si>
  <si>
    <t>2026-02-28</t>
  </si>
  <si>
    <t>00820</t>
  </si>
  <si>
    <t>Paul Perdue</t>
  </si>
  <si>
    <t>00040</t>
  </si>
  <si>
    <t>00041</t>
  </si>
  <si>
    <t>00043</t>
  </si>
  <si>
    <t>00044</t>
  </si>
  <si>
    <t>00100</t>
  </si>
  <si>
    <t>00103</t>
  </si>
  <si>
    <t>00104</t>
  </si>
  <si>
    <t>00105</t>
  </si>
  <si>
    <t>00218</t>
  </si>
  <si>
    <t>00221</t>
  </si>
  <si>
    <t>00222</t>
  </si>
  <si>
    <t>00223</t>
  </si>
  <si>
    <t>00228</t>
  </si>
  <si>
    <t>00350</t>
  </si>
  <si>
    <t>00422</t>
  </si>
  <si>
    <t>00426</t>
  </si>
  <si>
    <t>00430</t>
  </si>
  <si>
    <t>00440</t>
  </si>
  <si>
    <t>00805</t>
  </si>
  <si>
    <t>00900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</si>
</sst>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;(#,##0);-"/>
    <numFmt numFmtId="165" formatCode="0.##"/>
    <numFmt numFmtId="166" formatCode="0.0%;(0.0%);-"/>
    <numFmt numFmtId="167" formatCode="$#,##0.00;($#,##0.00);-"/>
    <numFmt numFmtId="168" formatCode="$#,##0;($#,##0);-"/>
  </numFmts>
  <fonts count="4" x14ac:knownFonts="1">
    <font>
      <color theme="1"/>
      <family val="2"/>
      <scheme val="minor"/>
      <sz val="11"/>
      <name val="Calibri"/>
    </font>
    <font>
      <b/>
    </font>
    <font>
      <color rgb="FF0000FF"/>
    </font>
    <font>
      <color rgb="FF000000"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164" fontId="2" fillId="0" borderId="0" xfId="0" applyNumberFormat="1" applyFont="1"/>
    <xf numFmtId="1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  <xf numFmtId="168" fontId="3" fillId="0" borderId="0" xfId="0" applyNumberFormat="1" applyFont="1"/>
    <xf numFmtId="167" fontId="3" fillId="0" borderId="0" xfId="0" applyNumberFormat="1" applyFont="1"/>
    <xf numFmtId="164" fontId="1" fillId="0" borderId="0" xfId="0" applyNumberFormat="1" applyFont="1"/>
    <xf numFmtId="16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2" customWidth="1"/>
    <col min="2" max="2" width="6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16</v>
      </c>
    </row>
    <row r="10" spans="1:2" x14ac:dyDescent="0.25">
      <c r="A10" t="s">
        <v>17</v>
      </c>
      <c r="B10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43</v>
      </c>
      <c r="B2" s="3" t="s">
        <v>44</v>
      </c>
      <c r="C2" s="3" t="s">
        <v>16</v>
      </c>
      <c r="D2" s="4">
        <v>3432</v>
      </c>
      <c r="E2" s="3"/>
      <c r="F2" s="3" t="s">
        <v>45</v>
      </c>
      <c r="G2" s="3" t="s">
        <v>46</v>
      </c>
      <c r="H2" s="5"/>
      <c r="I2" s="6"/>
      <c r="J2" s="3"/>
      <c r="K2" s="7"/>
      <c r="L2" s="3"/>
      <c r="M2" s="8">
        <v>0.2241</v>
      </c>
      <c r="N2" s="9">
        <f>IFERROR(M2*D2,"")</f>
      </c>
      <c r="O2" s="10">
        <f>IFERROR(M2*12,"")</f>
      </c>
      <c r="P2" s="8"/>
      <c r="Q2" s="9">
        <f>IFERROR(P2*D2,"")</f>
      </c>
      <c r="R2" s="8"/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47</v>
      </c>
      <c r="B3" s="3" t="s">
        <v>48</v>
      </c>
      <c r="C3" s="3" t="s">
        <v>16</v>
      </c>
      <c r="D3" s="4">
        <v>1791</v>
      </c>
      <c r="E3" s="3"/>
      <c r="F3" s="3" t="s">
        <v>49</v>
      </c>
      <c r="G3" s="3" t="s">
        <v>50</v>
      </c>
      <c r="H3" s="5"/>
      <c r="I3" s="6"/>
      <c r="J3" s="3"/>
      <c r="K3" s="7"/>
      <c r="L3" s="3"/>
      <c r="M3" s="8">
        <v>0.8335</v>
      </c>
      <c r="N3" s="9">
        <f>IFERROR(M3*D3,"")</f>
      </c>
      <c r="O3" s="10">
        <f>IFERROR(M3*12,"")</f>
      </c>
      <c r="P3" s="8"/>
      <c r="Q3" s="9">
        <f>IFERROR(P3*D3,"")</f>
      </c>
      <c r="R3" s="8"/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51</v>
      </c>
      <c r="B4" s="3" t="s">
        <v>52</v>
      </c>
      <c r="C4" s="3" t="s">
        <v>16</v>
      </c>
      <c r="D4" s="4">
        <v>447</v>
      </c>
      <c r="E4" s="3"/>
      <c r="F4" s="3" t="s">
        <v>53</v>
      </c>
      <c r="G4" s="3" t="s">
        <v>54</v>
      </c>
      <c r="H4" s="5"/>
      <c r="I4" s="6"/>
      <c r="J4" s="3"/>
      <c r="K4" s="7"/>
      <c r="L4" s="3"/>
      <c r="M4" s="8">
        <v>0.2587</v>
      </c>
      <c r="N4" s="9">
        <f>IFERROR(M4*D4,"")</f>
      </c>
      <c r="O4" s="10">
        <f>IFERROR(M4*12,"")</f>
      </c>
      <c r="P4" s="8"/>
      <c r="Q4" s="9">
        <f>IFERROR(P4*D4,"")</f>
      </c>
      <c r="R4" s="8"/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55</v>
      </c>
      <c r="B5" s="3" t="s">
        <v>56</v>
      </c>
      <c r="C5" s="3" t="s">
        <v>16</v>
      </c>
      <c r="D5" s="4">
        <v>1067</v>
      </c>
      <c r="E5" s="3"/>
      <c r="F5" s="3" t="s">
        <v>57</v>
      </c>
      <c r="G5" s="3" t="s">
        <v>58</v>
      </c>
      <c r="H5" s="5"/>
      <c r="I5" s="6"/>
      <c r="J5" s="3"/>
      <c r="K5" s="7"/>
      <c r="L5" s="3"/>
      <c r="M5" s="8">
        <v>0.2015</v>
      </c>
      <c r="N5" s="9">
        <f>IFERROR(M5*D5,"")</f>
      </c>
      <c r="O5" s="10">
        <f>IFERROR(M5*12,"")</f>
      </c>
      <c r="P5" s="8"/>
      <c r="Q5" s="9">
        <f>IFERROR(P5*D5,"")</f>
      </c>
      <c r="R5" s="8"/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59</v>
      </c>
      <c r="B6" s="3" t="s">
        <v>48</v>
      </c>
      <c r="C6" s="3" t="s">
        <v>16</v>
      </c>
      <c r="D6" s="4">
        <v>3287</v>
      </c>
      <c r="E6" s="3"/>
      <c r="F6" s="3" t="s">
        <v>49</v>
      </c>
      <c r="G6" s="3" t="s">
        <v>50</v>
      </c>
      <c r="H6" s="5"/>
      <c r="I6" s="6"/>
      <c r="J6" s="3"/>
      <c r="K6" s="7"/>
      <c r="L6" s="3"/>
      <c r="M6" s="8">
        <v>0.4542</v>
      </c>
      <c r="N6" s="9">
        <f>IFERROR(M6*D6,"")</f>
      </c>
      <c r="O6" s="10">
        <f>IFERROR(M6*12,"")</f>
      </c>
      <c r="P6" s="8"/>
      <c r="Q6" s="9">
        <f>IFERROR(P6*D6,"")</f>
      </c>
      <c r="R6" s="8"/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60</v>
      </c>
      <c r="B7" s="3" t="s">
        <v>61</v>
      </c>
      <c r="C7" s="3" t="s">
        <v>16</v>
      </c>
      <c r="D7" s="4">
        <v>1792</v>
      </c>
      <c r="E7" s="3"/>
      <c r="F7" s="3" t="s">
        <v>62</v>
      </c>
      <c r="G7" s="3" t="s">
        <v>58</v>
      </c>
      <c r="H7" s="5"/>
      <c r="I7" s="6"/>
      <c r="J7" s="3"/>
      <c r="K7" s="7"/>
      <c r="L7" s="3"/>
      <c r="M7" s="8">
        <v>0.322</v>
      </c>
      <c r="N7" s="9">
        <f>IFERROR(M7*D7,"")</f>
      </c>
      <c r="O7" s="10">
        <f>IFERROR(M7*12,"")</f>
      </c>
      <c r="P7" s="8"/>
      <c r="Q7" s="9">
        <f>IFERROR(P7*D7,"")</f>
      </c>
      <c r="R7" s="8"/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4" x14ac:dyDescent="0.25">
      <c r="A8" s="3" t="s">
        <v>63</v>
      </c>
      <c r="B8" s="3" t="s">
        <v>64</v>
      </c>
      <c r="C8" s="3" t="s">
        <v>16</v>
      </c>
      <c r="D8" s="4">
        <v>2717</v>
      </c>
      <c r="E8" s="3"/>
      <c r="F8" s="3" t="s">
        <v>65</v>
      </c>
      <c r="G8" s="3" t="s">
        <v>54</v>
      </c>
      <c r="H8" s="5"/>
      <c r="I8" s="6"/>
      <c r="J8" s="3"/>
      <c r="K8" s="7"/>
      <c r="L8" s="3"/>
      <c r="M8" s="8">
        <v>0.3911</v>
      </c>
      <c r="N8" s="9">
        <f>IFERROR(M8*D8,"")</f>
      </c>
      <c r="O8" s="10">
        <f>IFERROR(M8*12,"")</f>
      </c>
      <c r="P8" s="8"/>
      <c r="Q8" s="9">
        <f>IFERROR(P8*D8,"")</f>
      </c>
      <c r="R8" s="8"/>
      <c r="S8" s="8"/>
      <c r="T8" s="8"/>
      <c r="U8" s="9">
        <f>IFERROR((R8+S8+T8)*D8,"")</f>
      </c>
      <c r="V8" s="10">
        <f>IFERROR(R8+S8+T8,"")</f>
      </c>
      <c r="W8" s="3"/>
      <c r="X8" s="5"/>
    </row>
    <row r="9" spans="1:24" x14ac:dyDescent="0.25">
      <c r="A9" s="3" t="s">
        <v>66</v>
      </c>
      <c r="B9" s="3" t="s">
        <v>67</v>
      </c>
      <c r="C9" s="3" t="s">
        <v>16</v>
      </c>
      <c r="D9" s="4">
        <v>1153</v>
      </c>
      <c r="E9" s="3"/>
      <c r="F9" s="3" t="s">
        <v>68</v>
      </c>
      <c r="G9" s="3" t="s">
        <v>69</v>
      </c>
      <c r="H9" s="5"/>
      <c r="I9" s="6"/>
      <c r="J9" s="3"/>
      <c r="K9" s="7"/>
      <c r="L9" s="3"/>
      <c r="M9" s="8">
        <v>0.4138</v>
      </c>
      <c r="N9" s="9">
        <f>IFERROR(M9*D9,"")</f>
      </c>
      <c r="O9" s="10">
        <f>IFERROR(M9*12,"")</f>
      </c>
      <c r="P9" s="8"/>
      <c r="Q9" s="9">
        <f>IFERROR(P9*D9,"")</f>
      </c>
      <c r="R9" s="8"/>
      <c r="S9" s="8"/>
      <c r="T9" s="8"/>
      <c r="U9" s="9">
        <f>IFERROR((R9+S9+T9)*D9,"")</f>
      </c>
      <c r="V9" s="10">
        <f>IFERROR(R9+S9+T9,"")</f>
      </c>
      <c r="W9" s="3"/>
      <c r="X9" s="5"/>
    </row>
    <row r="10" spans="1:24" x14ac:dyDescent="0.25">
      <c r="A10" s="3" t="s">
        <v>70</v>
      </c>
      <c r="B10" s="3" t="s">
        <v>71</v>
      </c>
      <c r="C10" s="3" t="s">
        <v>16</v>
      </c>
      <c r="D10" s="4">
        <v>2064</v>
      </c>
      <c r="E10" s="3"/>
      <c r="F10" s="3" t="s">
        <v>72</v>
      </c>
      <c r="G10" s="3" t="s">
        <v>73</v>
      </c>
      <c r="H10" s="5"/>
      <c r="I10" s="6"/>
      <c r="J10" s="3"/>
      <c r="K10" s="7"/>
      <c r="L10" s="3"/>
      <c r="M10" s="8">
        <v>0.442</v>
      </c>
      <c r="N10" s="9">
        <f>IFERROR(M10*D10,"")</f>
      </c>
      <c r="O10" s="10">
        <f>IFERROR(M10*12,"")</f>
      </c>
      <c r="P10" s="8"/>
      <c r="Q10" s="9">
        <f>IFERROR(P10*D10,"")</f>
      </c>
      <c r="R10" s="8"/>
      <c r="S10" s="8"/>
      <c r="T10" s="8"/>
      <c r="U10" s="9">
        <f>IFERROR((R10+S10+T10)*D10,"")</f>
      </c>
      <c r="V10" s="10">
        <f>IFERROR(R10+S10+T10,"")</f>
      </c>
      <c r="W10" s="3"/>
      <c r="X10" s="5"/>
    </row>
    <row r="11" spans="1:24" x14ac:dyDescent="0.25">
      <c r="A11" s="3" t="s">
        <v>74</v>
      </c>
      <c r="B11" s="3" t="s">
        <v>75</v>
      </c>
      <c r="C11" s="3" t="s">
        <v>16</v>
      </c>
      <c r="D11" s="4">
        <v>247</v>
      </c>
      <c r="E11" s="3"/>
      <c r="F11" s="3" t="s">
        <v>53</v>
      </c>
      <c r="G11" s="3" t="s">
        <v>76</v>
      </c>
      <c r="H11" s="5"/>
      <c r="I11" s="6"/>
      <c r="J11" s="3"/>
      <c r="K11" s="7"/>
      <c r="L11" s="3"/>
      <c r="M11" s="8">
        <v>0.4513</v>
      </c>
      <c r="N11" s="9">
        <f>IFERROR(M11*D11,"")</f>
      </c>
      <c r="O11" s="10">
        <f>IFERROR(M11*12,"")</f>
      </c>
      <c r="P11" s="8"/>
      <c r="Q11" s="9">
        <f>IFERROR(P11*D11,"")</f>
      </c>
      <c r="R11" s="8"/>
      <c r="S11" s="8"/>
      <c r="T11" s="8"/>
      <c r="U11" s="9">
        <f>IFERROR((R11+S11+T11)*D11,"")</f>
      </c>
      <c r="V11" s="10">
        <f>IFERROR(R11+S11+T11,"")</f>
      </c>
      <c r="W11" s="3"/>
      <c r="X11" s="5"/>
    </row>
    <row r="12" spans="1:21" x14ac:dyDescent="0.25">
      <c r="A12" s="1" t="s">
        <v>77</v>
      </c>
      <c r="D12" s="11">
        <f>SUM(D2:D11)</f>
      </c>
      <c r="N12" s="12">
        <f>SUM(N2:N11)</f>
      </c>
      <c r="Q12" s="12">
        <f>SUM(Q2:Q11)</f>
      </c>
      <c r="U12" s="12">
        <f>SUM(U2:U11)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78</v>
      </c>
      <c r="B2" s="3" t="s">
        <v>79</v>
      </c>
      <c r="C2" s="3" t="s">
        <v>16</v>
      </c>
      <c r="D2" s="4">
        <v>1217</v>
      </c>
      <c r="E2" s="3"/>
      <c r="F2" s="3" t="s">
        <v>53</v>
      </c>
      <c r="G2" s="3" t="s">
        <v>80</v>
      </c>
      <c r="H2" s="5"/>
      <c r="I2" s="6"/>
      <c r="J2" s="3"/>
      <c r="K2" s="7"/>
      <c r="L2" s="3"/>
      <c r="M2" s="8"/>
      <c r="N2" s="9">
        <f>IFERROR(M2*D2,"")</f>
      </c>
      <c r="O2" s="10">
        <f>IFERROR(M2*12,"")</f>
      </c>
      <c r="P2" s="8"/>
      <c r="Q2" s="9">
        <f>IFERROR(P2*D2,"")</f>
      </c>
      <c r="R2" s="8"/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81</v>
      </c>
      <c r="B3" s="3" t="s">
        <v>82</v>
      </c>
      <c r="C3" s="3" t="s">
        <v>16</v>
      </c>
      <c r="D3" s="4">
        <v>894</v>
      </c>
      <c r="E3" s="3"/>
      <c r="F3" s="3" t="s">
        <v>83</v>
      </c>
      <c r="G3" s="3" t="s">
        <v>84</v>
      </c>
      <c r="H3" s="5"/>
      <c r="I3" s="6"/>
      <c r="J3" s="3"/>
      <c r="K3" s="7"/>
      <c r="L3" s="3"/>
      <c r="M3" s="8"/>
      <c r="N3" s="9">
        <f>IFERROR(M3*D3,"")</f>
      </c>
      <c r="O3" s="10">
        <f>IFERROR(M3*12,"")</f>
      </c>
      <c r="P3" s="8"/>
      <c r="Q3" s="9">
        <f>IFERROR(P3*D3,"")</f>
      </c>
      <c r="R3" s="8"/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85</v>
      </c>
      <c r="B4" s="3" t="s">
        <v>86</v>
      </c>
      <c r="C4" s="3" t="s">
        <v>16</v>
      </c>
      <c r="D4" s="4">
        <v>203</v>
      </c>
      <c r="E4" s="3"/>
      <c r="F4" s="3" t="s">
        <v>87</v>
      </c>
      <c r="G4" s="3" t="s">
        <v>88</v>
      </c>
      <c r="H4" s="5"/>
      <c r="I4" s="6"/>
      <c r="J4" s="3"/>
      <c r="K4" s="7"/>
      <c r="L4" s="3"/>
      <c r="M4" s="8"/>
      <c r="N4" s="9">
        <f>IFERROR(M4*D4,"")</f>
      </c>
      <c r="O4" s="10">
        <f>IFERROR(M4*12,"")</f>
      </c>
      <c r="P4" s="8"/>
      <c r="Q4" s="9">
        <f>IFERROR(P4*D4,"")</f>
      </c>
      <c r="R4" s="8"/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89</v>
      </c>
      <c r="B5" s="3" t="s">
        <v>90</v>
      </c>
      <c r="C5" s="3" t="s">
        <v>16</v>
      </c>
      <c r="D5" s="4">
        <v>238</v>
      </c>
      <c r="E5" s="3"/>
      <c r="F5" s="3" t="s">
        <v>91</v>
      </c>
      <c r="G5" s="3" t="s">
        <v>88</v>
      </c>
      <c r="H5" s="5"/>
      <c r="I5" s="6"/>
      <c r="J5" s="3"/>
      <c r="K5" s="7"/>
      <c r="L5" s="3"/>
      <c r="M5" s="8"/>
      <c r="N5" s="9">
        <f>IFERROR(M5*D5,"")</f>
      </c>
      <c r="O5" s="10">
        <f>IFERROR(M5*12,"")</f>
      </c>
      <c r="P5" s="8"/>
      <c r="Q5" s="9">
        <f>IFERROR(P5*D5,"")</f>
      </c>
      <c r="R5" s="8"/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92</v>
      </c>
      <c r="B6" s="3" t="s">
        <v>93</v>
      </c>
      <c r="C6" s="3" t="s">
        <v>16</v>
      </c>
      <c r="D6" s="4">
        <v>1176</v>
      </c>
      <c r="E6" s="3"/>
      <c r="F6" s="3" t="s">
        <v>94</v>
      </c>
      <c r="G6" s="3" t="s">
        <v>95</v>
      </c>
      <c r="H6" s="5"/>
      <c r="I6" s="6"/>
      <c r="J6" s="3"/>
      <c r="K6" s="7"/>
      <c r="L6" s="3"/>
      <c r="M6" s="8">
        <v>0.3563</v>
      </c>
      <c r="N6" s="9">
        <f>IFERROR(M6*D6,"")</f>
      </c>
      <c r="O6" s="10">
        <f>IFERROR(M6*12,"")</f>
      </c>
      <c r="P6" s="8"/>
      <c r="Q6" s="9">
        <f>IFERROR(P6*D6,"")</f>
      </c>
      <c r="R6" s="8"/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96</v>
      </c>
      <c r="B7" s="3" t="s">
        <v>97</v>
      </c>
      <c r="C7" s="3" t="s">
        <v>16</v>
      </c>
      <c r="D7" s="4">
        <v>1151</v>
      </c>
      <c r="E7" s="3"/>
      <c r="F7" s="3" t="s">
        <v>98</v>
      </c>
      <c r="G7" s="3" t="s">
        <v>99</v>
      </c>
      <c r="H7" s="5"/>
      <c r="I7" s="6"/>
      <c r="J7" s="3"/>
      <c r="K7" s="7"/>
      <c r="L7" s="3"/>
      <c r="M7" s="8">
        <v>0.2749</v>
      </c>
      <c r="N7" s="9">
        <f>IFERROR(M7*D7,"")</f>
      </c>
      <c r="O7" s="10">
        <f>IFERROR(M7*12,"")</f>
      </c>
      <c r="P7" s="8"/>
      <c r="Q7" s="9">
        <f>IFERROR(P7*D7,"")</f>
      </c>
      <c r="R7" s="8"/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1" x14ac:dyDescent="0.25">
      <c r="A8" s="1" t="s">
        <v>77</v>
      </c>
      <c r="D8" s="11">
        <f>SUM(D2:D7)</f>
      </c>
      <c r="N8" s="12">
        <f>SUM(N2:N7)</f>
      </c>
      <c r="Q8" s="12">
        <f>SUM(Q2:Q7)</f>
      </c>
      <c r="U8" s="12">
        <f>SUM(U2:U7)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100</v>
      </c>
      <c r="B2" s="3"/>
      <c r="C2" s="3" t="s">
        <v>101</v>
      </c>
      <c r="D2" s="4">
        <v>491</v>
      </c>
      <c r="E2" s="3"/>
      <c r="F2" s="3"/>
      <c r="G2" s="3"/>
      <c r="H2" s="5"/>
      <c r="I2" s="6"/>
      <c r="J2" s="3"/>
      <c r="K2" s="7"/>
      <c r="L2" s="3"/>
      <c r="M2" s="8"/>
      <c r="N2" s="9">
        <f>IFERROR(M2*D2,"")</f>
      </c>
      <c r="O2" s="10">
        <f>IFERROR(M2*12,"")</f>
      </c>
      <c r="P2" s="8"/>
      <c r="Q2" s="9">
        <f>IFERROR(P2*D2,"")</f>
      </c>
      <c r="R2" s="8"/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102</v>
      </c>
      <c r="B3" s="3"/>
      <c r="C3" s="3" t="s">
        <v>101</v>
      </c>
      <c r="D3" s="4">
        <v>1463</v>
      </c>
      <c r="E3" s="3"/>
      <c r="F3" s="3"/>
      <c r="G3" s="3"/>
      <c r="H3" s="5"/>
      <c r="I3" s="6"/>
      <c r="J3" s="3"/>
      <c r="K3" s="7"/>
      <c r="L3" s="3"/>
      <c r="M3" s="8"/>
      <c r="N3" s="9">
        <f>IFERROR(M3*D3,"")</f>
      </c>
      <c r="O3" s="10">
        <f>IFERROR(M3*12,"")</f>
      </c>
      <c r="P3" s="8"/>
      <c r="Q3" s="9">
        <f>IFERROR(P3*D3,"")</f>
      </c>
      <c r="R3" s="8"/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103</v>
      </c>
      <c r="B4" s="3"/>
      <c r="C4" s="3" t="s">
        <v>101</v>
      </c>
      <c r="D4" s="4">
        <v>1278</v>
      </c>
      <c r="E4" s="3"/>
      <c r="F4" s="3"/>
      <c r="G4" s="3"/>
      <c r="H4" s="5"/>
      <c r="I4" s="6"/>
      <c r="J4" s="3"/>
      <c r="K4" s="7"/>
      <c r="L4" s="3"/>
      <c r="M4" s="8"/>
      <c r="N4" s="9">
        <f>IFERROR(M4*D4,"")</f>
      </c>
      <c r="O4" s="10">
        <f>IFERROR(M4*12,"")</f>
      </c>
      <c r="P4" s="8"/>
      <c r="Q4" s="9">
        <f>IFERROR(P4*D4,"")</f>
      </c>
      <c r="R4" s="8"/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104</v>
      </c>
      <c r="B5" s="3"/>
      <c r="C5" s="3" t="s">
        <v>101</v>
      </c>
      <c r="D5" s="4">
        <v>693</v>
      </c>
      <c r="E5" s="3"/>
      <c r="F5" s="3"/>
      <c r="G5" s="3"/>
      <c r="H5" s="5"/>
      <c r="I5" s="6"/>
      <c r="J5" s="3"/>
      <c r="K5" s="7"/>
      <c r="L5" s="3"/>
      <c r="M5" s="8"/>
      <c r="N5" s="9">
        <f>IFERROR(M5*D5,"")</f>
      </c>
      <c r="O5" s="10">
        <f>IFERROR(M5*12,"")</f>
      </c>
      <c r="P5" s="8"/>
      <c r="Q5" s="9">
        <f>IFERROR(P5*D5,"")</f>
      </c>
      <c r="R5" s="8"/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105</v>
      </c>
      <c r="B6" s="3"/>
      <c r="C6" s="3" t="s">
        <v>101</v>
      </c>
      <c r="D6" s="4">
        <v>481</v>
      </c>
      <c r="E6" s="3"/>
      <c r="F6" s="3"/>
      <c r="G6" s="3"/>
      <c r="H6" s="5"/>
      <c r="I6" s="6"/>
      <c r="J6" s="3"/>
      <c r="K6" s="7"/>
      <c r="L6" s="3"/>
      <c r="M6" s="8"/>
      <c r="N6" s="9">
        <f>IFERROR(M6*D6,"")</f>
      </c>
      <c r="O6" s="10">
        <f>IFERROR(M6*12,"")</f>
      </c>
      <c r="P6" s="8"/>
      <c r="Q6" s="9">
        <f>IFERROR(P6*D6,"")</f>
      </c>
      <c r="R6" s="8"/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106</v>
      </c>
      <c r="B7" s="3"/>
      <c r="C7" s="3" t="s">
        <v>101</v>
      </c>
      <c r="D7" s="4">
        <v>447</v>
      </c>
      <c r="E7" s="3"/>
      <c r="F7" s="3"/>
      <c r="G7" s="3"/>
      <c r="H7" s="5"/>
      <c r="I7" s="6"/>
      <c r="J7" s="3"/>
      <c r="K7" s="7"/>
      <c r="L7" s="3"/>
      <c r="M7" s="8"/>
      <c r="N7" s="9">
        <f>IFERROR(M7*D7,"")</f>
      </c>
      <c r="O7" s="10">
        <f>IFERROR(M7*12,"")</f>
      </c>
      <c r="P7" s="8"/>
      <c r="Q7" s="9">
        <f>IFERROR(P7*D7,"")</f>
      </c>
      <c r="R7" s="8"/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4" x14ac:dyDescent="0.25">
      <c r="A8" s="3" t="s">
        <v>107</v>
      </c>
      <c r="B8" s="3"/>
      <c r="C8" s="3" t="s">
        <v>101</v>
      </c>
      <c r="D8" s="4">
        <v>512</v>
      </c>
      <c r="E8" s="3"/>
      <c r="F8" s="3"/>
      <c r="G8" s="3"/>
      <c r="H8" s="5"/>
      <c r="I8" s="6"/>
      <c r="J8" s="3"/>
      <c r="K8" s="7"/>
      <c r="L8" s="3"/>
      <c r="M8" s="8"/>
      <c r="N8" s="9">
        <f>IFERROR(M8*D8,"")</f>
      </c>
      <c r="O8" s="10">
        <f>IFERROR(M8*12,"")</f>
      </c>
      <c r="P8" s="8"/>
      <c r="Q8" s="9">
        <f>IFERROR(P8*D8,"")</f>
      </c>
      <c r="R8" s="8"/>
      <c r="S8" s="8"/>
      <c r="T8" s="8"/>
      <c r="U8" s="9">
        <f>IFERROR((R8+S8+T8)*D8,"")</f>
      </c>
      <c r="V8" s="10">
        <f>IFERROR(R8+S8+T8,"")</f>
      </c>
      <c r="W8" s="3"/>
      <c r="X8" s="5"/>
    </row>
    <row r="9" spans="1:24" x14ac:dyDescent="0.25">
      <c r="A9" s="3" t="s">
        <v>108</v>
      </c>
      <c r="B9" s="3"/>
      <c r="C9" s="3" t="s">
        <v>101</v>
      </c>
      <c r="D9" s="4">
        <v>1455</v>
      </c>
      <c r="E9" s="3"/>
      <c r="F9" s="3"/>
      <c r="G9" s="3"/>
      <c r="H9" s="5"/>
      <c r="I9" s="6"/>
      <c r="J9" s="3"/>
      <c r="K9" s="7"/>
      <c r="L9" s="3"/>
      <c r="M9" s="8"/>
      <c r="N9" s="9">
        <f>IFERROR(M9*D9,"")</f>
      </c>
      <c r="O9" s="10">
        <f>IFERROR(M9*12,"")</f>
      </c>
      <c r="P9" s="8"/>
      <c r="Q9" s="9">
        <f>IFERROR(P9*D9,"")</f>
      </c>
      <c r="R9" s="8"/>
      <c r="S9" s="8"/>
      <c r="T9" s="8"/>
      <c r="U9" s="9">
        <f>IFERROR((R9+S9+T9)*D9,"")</f>
      </c>
      <c r="V9" s="10">
        <f>IFERROR(R9+S9+T9,"")</f>
      </c>
      <c r="W9" s="3"/>
      <c r="X9" s="5"/>
    </row>
    <row r="10" spans="1:24" x14ac:dyDescent="0.25">
      <c r="A10" s="3" t="s">
        <v>109</v>
      </c>
      <c r="B10" s="3"/>
      <c r="C10" s="3" t="s">
        <v>101</v>
      </c>
      <c r="D10" s="4">
        <v>479</v>
      </c>
      <c r="E10" s="3"/>
      <c r="F10" s="3"/>
      <c r="G10" s="3"/>
      <c r="H10" s="5"/>
      <c r="I10" s="6"/>
      <c r="J10" s="3"/>
      <c r="K10" s="7"/>
      <c r="L10" s="3"/>
      <c r="M10" s="8"/>
      <c r="N10" s="9">
        <f>IFERROR(M10*D10,"")</f>
      </c>
      <c r="O10" s="10">
        <f>IFERROR(M10*12,"")</f>
      </c>
      <c r="P10" s="8"/>
      <c r="Q10" s="9">
        <f>IFERROR(P10*D10,"")</f>
      </c>
      <c r="R10" s="8"/>
      <c r="S10" s="8"/>
      <c r="T10" s="8"/>
      <c r="U10" s="9">
        <f>IFERROR((R10+S10+T10)*D10,"")</f>
      </c>
      <c r="V10" s="10">
        <f>IFERROR(R10+S10+T10,"")</f>
      </c>
      <c r="W10" s="3"/>
      <c r="X10" s="5"/>
    </row>
    <row r="11" spans="1:24" x14ac:dyDescent="0.25">
      <c r="A11" s="3" t="s">
        <v>110</v>
      </c>
      <c r="B11" s="3"/>
      <c r="C11" s="3" t="s">
        <v>101</v>
      </c>
      <c r="D11" s="4">
        <v>458</v>
      </c>
      <c r="E11" s="3"/>
      <c r="F11" s="3"/>
      <c r="G11" s="3"/>
      <c r="H11" s="5"/>
      <c r="I11" s="6"/>
      <c r="J11" s="3"/>
      <c r="K11" s="7"/>
      <c r="L11" s="3"/>
      <c r="M11" s="8"/>
      <c r="N11" s="9">
        <f>IFERROR(M11*D11,"")</f>
      </c>
      <c r="O11" s="10">
        <f>IFERROR(M11*12,"")</f>
      </c>
      <c r="P11" s="8"/>
      <c r="Q11" s="9">
        <f>IFERROR(P11*D11,"")</f>
      </c>
      <c r="R11" s="8"/>
      <c r="S11" s="8"/>
      <c r="T11" s="8"/>
      <c r="U11" s="9">
        <f>IFERROR((R11+S11+T11)*D11,"")</f>
      </c>
      <c r="V11" s="10">
        <f>IFERROR(R11+S11+T11,"")</f>
      </c>
      <c r="W11" s="3"/>
      <c r="X11" s="5"/>
    </row>
    <row r="12" spans="1:21" x14ac:dyDescent="0.25">
      <c r="A12" s="1" t="s">
        <v>77</v>
      </c>
      <c r="D12" s="11">
        <f>SUM(D2:D11)</f>
      </c>
      <c r="N12" s="12">
        <f>SUM(N2:N11)</f>
      </c>
      <c r="Q12" s="12">
        <f>SUM(Q2:Q11)</f>
      </c>
      <c r="U12" s="12">
        <f>SUM(U2:U11)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111</v>
      </c>
      <c r="B2" s="3" t="s">
        <v>112</v>
      </c>
      <c r="C2" s="3" t="s">
        <v>16</v>
      </c>
      <c r="D2" s="4">
        <v>296</v>
      </c>
      <c r="E2" s="3"/>
      <c r="F2" s="3" t="s">
        <v>113</v>
      </c>
      <c r="G2" s="3" t="s">
        <v>88</v>
      </c>
      <c r="H2" s="5"/>
      <c r="I2" s="6"/>
      <c r="J2" s="3"/>
      <c r="K2" s="7"/>
      <c r="L2" s="3"/>
      <c r="M2" s="8"/>
      <c r="N2" s="9">
        <f>IFERROR(M2*D2,"")</f>
      </c>
      <c r="O2" s="10">
        <f>IFERROR(M2*12,"")</f>
      </c>
      <c r="P2" s="8"/>
      <c r="Q2" s="9">
        <f>IFERROR(P2*D2,"")</f>
      </c>
      <c r="R2" s="8"/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114</v>
      </c>
      <c r="B3" s="3" t="s">
        <v>115</v>
      </c>
      <c r="C3" s="3" t="s">
        <v>16</v>
      </c>
      <c r="D3" s="4">
        <v>2494</v>
      </c>
      <c r="E3" s="3"/>
      <c r="F3" s="3" t="s">
        <v>116</v>
      </c>
      <c r="G3" s="3" t="s">
        <v>117</v>
      </c>
      <c r="H3" s="5"/>
      <c r="I3" s="6"/>
      <c r="J3" s="3"/>
      <c r="K3" s="7"/>
      <c r="L3" s="3"/>
      <c r="M3" s="8">
        <v>0.2241</v>
      </c>
      <c r="N3" s="9">
        <f>IFERROR(M3*D3,"")</f>
      </c>
      <c r="O3" s="10">
        <f>IFERROR(M3*12,"")</f>
      </c>
      <c r="P3" s="8"/>
      <c r="Q3" s="9">
        <f>IFERROR(P3*D3,"")</f>
      </c>
      <c r="R3" s="8"/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118</v>
      </c>
      <c r="B4" s="3" t="s">
        <v>119</v>
      </c>
      <c r="C4" s="3" t="s">
        <v>16</v>
      </c>
      <c r="D4" s="4">
        <v>1380</v>
      </c>
      <c r="E4" s="3"/>
      <c r="F4" s="3" t="s">
        <v>120</v>
      </c>
      <c r="G4" s="3" t="s">
        <v>95</v>
      </c>
      <c r="H4" s="5"/>
      <c r="I4" s="6"/>
      <c r="J4" s="3"/>
      <c r="K4" s="7"/>
      <c r="L4" s="3"/>
      <c r="M4" s="8">
        <v>0.1796</v>
      </c>
      <c r="N4" s="9">
        <f>IFERROR(M4*D4,"")</f>
      </c>
      <c r="O4" s="10">
        <f>IFERROR(M4*12,"")</f>
      </c>
      <c r="P4" s="8"/>
      <c r="Q4" s="9">
        <f>IFERROR(P4*D4,"")</f>
      </c>
      <c r="R4" s="8"/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121</v>
      </c>
      <c r="B5" s="3" t="s">
        <v>122</v>
      </c>
      <c r="C5" s="3" t="s">
        <v>16</v>
      </c>
      <c r="D5" s="4">
        <v>1022</v>
      </c>
      <c r="E5" s="3"/>
      <c r="F5" s="3" t="s">
        <v>123</v>
      </c>
      <c r="G5" s="3" t="s">
        <v>124</v>
      </c>
      <c r="H5" s="5"/>
      <c r="I5" s="6"/>
      <c r="J5" s="3"/>
      <c r="K5" s="7"/>
      <c r="L5" s="3"/>
      <c r="M5" s="8">
        <v>0.3236</v>
      </c>
      <c r="N5" s="9">
        <f>IFERROR(M5*D5,"")</f>
      </c>
      <c r="O5" s="10">
        <f>IFERROR(M5*12,"")</f>
      </c>
      <c r="P5" s="8"/>
      <c r="Q5" s="9">
        <f>IFERROR(P5*D5,"")</f>
      </c>
      <c r="R5" s="8"/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125</v>
      </c>
      <c r="B6" s="3" t="s">
        <v>126</v>
      </c>
      <c r="C6" s="3" t="s">
        <v>16</v>
      </c>
      <c r="D6" s="4">
        <v>532</v>
      </c>
      <c r="E6" s="3"/>
      <c r="F6" s="3" t="s">
        <v>53</v>
      </c>
      <c r="G6" s="3" t="s">
        <v>127</v>
      </c>
      <c r="H6" s="5"/>
      <c r="I6" s="6"/>
      <c r="J6" s="3"/>
      <c r="K6" s="7"/>
      <c r="L6" s="3"/>
      <c r="M6" s="8"/>
      <c r="N6" s="9">
        <f>IFERROR(M6*D6,"")</f>
      </c>
      <c r="O6" s="10">
        <f>IFERROR(M6*12,"")</f>
      </c>
      <c r="P6" s="8"/>
      <c r="Q6" s="9">
        <f>IFERROR(P6*D6,"")</f>
      </c>
      <c r="R6" s="8"/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128</v>
      </c>
      <c r="B7" s="3" t="s">
        <v>126</v>
      </c>
      <c r="C7" s="3" t="s">
        <v>16</v>
      </c>
      <c r="D7" s="4">
        <v>446</v>
      </c>
      <c r="E7" s="3"/>
      <c r="F7" s="3" t="s">
        <v>53</v>
      </c>
      <c r="G7" s="3" t="s">
        <v>127</v>
      </c>
      <c r="H7" s="5"/>
      <c r="I7" s="6"/>
      <c r="J7" s="3"/>
      <c r="K7" s="7"/>
      <c r="L7" s="3"/>
      <c r="M7" s="8"/>
      <c r="N7" s="9">
        <f>IFERROR(M7*D7,"")</f>
      </c>
      <c r="O7" s="10">
        <f>IFERROR(M7*12,"")</f>
      </c>
      <c r="P7" s="8"/>
      <c r="Q7" s="9">
        <f>IFERROR(P7*D7,"")</f>
      </c>
      <c r="R7" s="8"/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4" x14ac:dyDescent="0.25">
      <c r="A8" s="3" t="s">
        <v>129</v>
      </c>
      <c r="B8" s="3" t="s">
        <v>130</v>
      </c>
      <c r="C8" s="3" t="s">
        <v>16</v>
      </c>
      <c r="D8" s="4">
        <v>2949</v>
      </c>
      <c r="E8" s="3"/>
      <c r="F8" s="3" t="s">
        <v>131</v>
      </c>
      <c r="G8" s="3" t="s">
        <v>132</v>
      </c>
      <c r="H8" s="5"/>
      <c r="I8" s="6"/>
      <c r="J8" s="3"/>
      <c r="K8" s="7"/>
      <c r="L8" s="3"/>
      <c r="M8" s="8">
        <v>0.3323</v>
      </c>
      <c r="N8" s="9">
        <f>IFERROR(M8*D8,"")</f>
      </c>
      <c r="O8" s="10">
        <f>IFERROR(M8*12,"")</f>
      </c>
      <c r="P8" s="8"/>
      <c r="Q8" s="9">
        <f>IFERROR(P8*D8,"")</f>
      </c>
      <c r="R8" s="8"/>
      <c r="S8" s="8"/>
      <c r="T8" s="8"/>
      <c r="U8" s="9">
        <f>IFERROR((R8+S8+T8)*D8,"")</f>
      </c>
      <c r="V8" s="10">
        <f>IFERROR(R8+S8+T8,"")</f>
      </c>
      <c r="W8" s="3"/>
      <c r="X8" s="5"/>
    </row>
    <row r="9" spans="1:24" x14ac:dyDescent="0.25">
      <c r="A9" s="3" t="s">
        <v>133</v>
      </c>
      <c r="B9" s="3" t="s">
        <v>134</v>
      </c>
      <c r="C9" s="3" t="s">
        <v>16</v>
      </c>
      <c r="D9" s="4">
        <v>1311</v>
      </c>
      <c r="E9" s="3"/>
      <c r="F9" s="3" t="s">
        <v>135</v>
      </c>
      <c r="G9" s="3" t="s">
        <v>136</v>
      </c>
      <c r="H9" s="5"/>
      <c r="I9" s="6"/>
      <c r="J9" s="3"/>
      <c r="K9" s="7"/>
      <c r="L9" s="3"/>
      <c r="M9" s="8">
        <v>0.3209</v>
      </c>
      <c r="N9" s="9">
        <f>IFERROR(M9*D9,"")</f>
      </c>
      <c r="O9" s="10">
        <f>IFERROR(M9*12,"")</f>
      </c>
      <c r="P9" s="8"/>
      <c r="Q9" s="9">
        <f>IFERROR(P9*D9,"")</f>
      </c>
      <c r="R9" s="8"/>
      <c r="S9" s="8"/>
      <c r="T9" s="8"/>
      <c r="U9" s="9">
        <f>IFERROR((R9+S9+T9)*D9,"")</f>
      </c>
      <c r="V9" s="10">
        <f>IFERROR(R9+S9+T9,"")</f>
      </c>
      <c r="W9" s="3"/>
      <c r="X9" s="5"/>
    </row>
    <row r="10" spans="1:24" x14ac:dyDescent="0.25">
      <c r="A10" s="3" t="s">
        <v>137</v>
      </c>
      <c r="B10" s="3" t="s">
        <v>138</v>
      </c>
      <c r="C10" s="3" t="s">
        <v>16</v>
      </c>
      <c r="D10" s="4">
        <v>1016</v>
      </c>
      <c r="E10" s="3"/>
      <c r="F10" s="3" t="s">
        <v>139</v>
      </c>
      <c r="G10" s="3" t="s">
        <v>88</v>
      </c>
      <c r="H10" s="5"/>
      <c r="I10" s="6"/>
      <c r="J10" s="3"/>
      <c r="K10" s="7"/>
      <c r="L10" s="3"/>
      <c r="M10" s="8">
        <v>0.2442</v>
      </c>
      <c r="N10" s="9">
        <f>IFERROR(M10*D10,"")</f>
      </c>
      <c r="O10" s="10">
        <f>IFERROR(M10*12,"")</f>
      </c>
      <c r="P10" s="8"/>
      <c r="Q10" s="9">
        <f>IFERROR(P10*D10,"")</f>
      </c>
      <c r="R10" s="8"/>
      <c r="S10" s="8"/>
      <c r="T10" s="8"/>
      <c r="U10" s="9">
        <f>IFERROR((R10+S10+T10)*D10,"")</f>
      </c>
      <c r="V10" s="10">
        <f>IFERROR(R10+S10+T10,"")</f>
      </c>
      <c r="W10" s="3"/>
      <c r="X10" s="5"/>
    </row>
    <row r="11" spans="1:24" x14ac:dyDescent="0.25">
      <c r="A11" s="3" t="s">
        <v>140</v>
      </c>
      <c r="B11" s="3" t="s">
        <v>61</v>
      </c>
      <c r="C11" s="3" t="s">
        <v>16</v>
      </c>
      <c r="D11" s="4">
        <v>3985</v>
      </c>
      <c r="E11" s="3"/>
      <c r="F11" s="3" t="s">
        <v>141</v>
      </c>
      <c r="G11" s="3" t="s">
        <v>142</v>
      </c>
      <c r="H11" s="5"/>
      <c r="I11" s="6"/>
      <c r="J11" s="3"/>
      <c r="K11" s="7"/>
      <c r="L11" s="3"/>
      <c r="M11" s="8">
        <v>0.2265</v>
      </c>
      <c r="N11" s="9">
        <f>IFERROR(M11*D11,"")</f>
      </c>
      <c r="O11" s="10">
        <f>IFERROR(M11*12,"")</f>
      </c>
      <c r="P11" s="8"/>
      <c r="Q11" s="9">
        <f>IFERROR(P11*D11,"")</f>
      </c>
      <c r="R11" s="8"/>
      <c r="S11" s="8"/>
      <c r="T11" s="8"/>
      <c r="U11" s="9">
        <f>IFERROR((R11+S11+T11)*D11,"")</f>
      </c>
      <c r="V11" s="10">
        <f>IFERROR(R11+S11+T11,"")</f>
      </c>
      <c r="W11" s="3"/>
      <c r="X11" s="5"/>
    </row>
    <row r="12" spans="1:24" x14ac:dyDescent="0.25">
      <c r="A12" s="3" t="s">
        <v>143</v>
      </c>
      <c r="B12" s="3" t="s">
        <v>144</v>
      </c>
      <c r="C12" s="3" t="s">
        <v>16</v>
      </c>
      <c r="D12" s="4">
        <v>893</v>
      </c>
      <c r="E12" s="3"/>
      <c r="F12" s="3" t="s">
        <v>62</v>
      </c>
      <c r="G12" s="3" t="s">
        <v>88</v>
      </c>
      <c r="H12" s="5"/>
      <c r="I12" s="6"/>
      <c r="J12" s="3"/>
      <c r="K12" s="7"/>
      <c r="L12" s="3"/>
      <c r="M12" s="8"/>
      <c r="N12" s="9">
        <f>IFERROR(M12*D12,"")</f>
      </c>
      <c r="O12" s="10">
        <f>IFERROR(M12*12,"")</f>
      </c>
      <c r="P12" s="8"/>
      <c r="Q12" s="9">
        <f>IFERROR(P12*D12,"")</f>
      </c>
      <c r="R12" s="8"/>
      <c r="S12" s="8"/>
      <c r="T12" s="8"/>
      <c r="U12" s="9">
        <f>IFERROR((R12+S12+T12)*D12,"")</f>
      </c>
      <c r="V12" s="10">
        <f>IFERROR(R12+S12+T12,"")</f>
      </c>
      <c r="W12" s="3"/>
      <c r="X12" s="5"/>
    </row>
    <row r="13" spans="1:21" x14ac:dyDescent="0.25">
      <c r="A13" s="1" t="s">
        <v>77</v>
      </c>
      <c r="D13" s="11">
        <f>SUM(D2:D12)</f>
      </c>
      <c r="N13" s="12">
        <f>SUM(N2:N12)</f>
      </c>
      <c r="Q13" s="12">
        <f>SUM(Q2:Q12)</f>
      </c>
      <c r="U13" s="12">
        <f>SUM(U2:U12)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145</v>
      </c>
      <c r="B2" s="3"/>
      <c r="C2" s="3" t="s">
        <v>101</v>
      </c>
      <c r="D2" s="4">
        <v>2175</v>
      </c>
      <c r="E2" s="3"/>
      <c r="F2" s="3"/>
      <c r="G2" s="3"/>
      <c r="H2" s="5"/>
      <c r="I2" s="6"/>
      <c r="J2" s="3"/>
      <c r="K2" s="7"/>
      <c r="L2" s="3"/>
      <c r="M2" s="8"/>
      <c r="N2" s="9">
        <f>IFERROR(M2*D2,"")</f>
      </c>
      <c r="O2" s="10">
        <f>IFERROR(M2*12,"")</f>
      </c>
      <c r="P2" s="8"/>
      <c r="Q2" s="9">
        <f>IFERROR(P2*D2,"")</f>
      </c>
      <c r="R2" s="8"/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146</v>
      </c>
      <c r="B3" s="3"/>
      <c r="C3" s="3" t="s">
        <v>101</v>
      </c>
      <c r="D3" s="4">
        <v>630</v>
      </c>
      <c r="E3" s="3"/>
      <c r="F3" s="3"/>
      <c r="G3" s="3"/>
      <c r="H3" s="5"/>
      <c r="I3" s="6"/>
      <c r="J3" s="3"/>
      <c r="K3" s="7"/>
      <c r="L3" s="3"/>
      <c r="M3" s="8"/>
      <c r="N3" s="9">
        <f>IFERROR(M3*D3,"")</f>
      </c>
      <c r="O3" s="10">
        <f>IFERROR(M3*12,"")</f>
      </c>
      <c r="P3" s="8"/>
      <c r="Q3" s="9">
        <f>IFERROR(P3*D3,"")</f>
      </c>
      <c r="R3" s="8"/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147</v>
      </c>
      <c r="B4" s="3"/>
      <c r="C4" s="3" t="s">
        <v>101</v>
      </c>
      <c r="D4" s="4">
        <v>170</v>
      </c>
      <c r="E4" s="3"/>
      <c r="F4" s="3"/>
      <c r="G4" s="3"/>
      <c r="H4" s="5"/>
      <c r="I4" s="6"/>
      <c r="J4" s="3"/>
      <c r="K4" s="7"/>
      <c r="L4" s="3"/>
      <c r="M4" s="8"/>
      <c r="N4" s="9">
        <f>IFERROR(M4*D4,"")</f>
      </c>
      <c r="O4" s="10">
        <f>IFERROR(M4*12,"")</f>
      </c>
      <c r="P4" s="8"/>
      <c r="Q4" s="9">
        <f>IFERROR(P4*D4,"")</f>
      </c>
      <c r="R4" s="8"/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148</v>
      </c>
      <c r="B5" s="3"/>
      <c r="C5" s="3" t="s">
        <v>101</v>
      </c>
      <c r="D5" s="4">
        <v>100</v>
      </c>
      <c r="E5" s="3"/>
      <c r="F5" s="3"/>
      <c r="G5" s="3"/>
      <c r="H5" s="5"/>
      <c r="I5" s="6"/>
      <c r="J5" s="3"/>
      <c r="K5" s="7"/>
      <c r="L5" s="3"/>
      <c r="M5" s="8"/>
      <c r="N5" s="9">
        <f>IFERROR(M5*D5,"")</f>
      </c>
      <c r="O5" s="10">
        <f>IFERROR(M5*12,"")</f>
      </c>
      <c r="P5" s="8"/>
      <c r="Q5" s="9">
        <f>IFERROR(P5*D5,"")</f>
      </c>
      <c r="R5" s="8"/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149</v>
      </c>
      <c r="B6" s="3"/>
      <c r="C6" s="3" t="s">
        <v>101</v>
      </c>
      <c r="D6" s="4">
        <v>4757</v>
      </c>
      <c r="E6" s="3"/>
      <c r="F6" s="3"/>
      <c r="G6" s="3"/>
      <c r="H6" s="5"/>
      <c r="I6" s="6"/>
      <c r="J6" s="3"/>
      <c r="K6" s="7"/>
      <c r="L6" s="3"/>
      <c r="M6" s="8"/>
      <c r="N6" s="9">
        <f>IFERROR(M6*D6,"")</f>
      </c>
      <c r="O6" s="10">
        <f>IFERROR(M6*12,"")</f>
      </c>
      <c r="P6" s="8"/>
      <c r="Q6" s="9">
        <f>IFERROR(P6*D6,"")</f>
      </c>
      <c r="R6" s="8"/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150</v>
      </c>
      <c r="B7" s="3"/>
      <c r="C7" s="3" t="s">
        <v>101</v>
      </c>
      <c r="D7" s="4">
        <v>3193</v>
      </c>
      <c r="E7" s="3"/>
      <c r="F7" s="3"/>
      <c r="G7" s="3"/>
      <c r="H7" s="5"/>
      <c r="I7" s="6"/>
      <c r="J7" s="3"/>
      <c r="K7" s="7"/>
      <c r="L7" s="3"/>
      <c r="M7" s="8"/>
      <c r="N7" s="9">
        <f>IFERROR(M7*D7,"")</f>
      </c>
      <c r="O7" s="10">
        <f>IFERROR(M7*12,"")</f>
      </c>
      <c r="P7" s="8"/>
      <c r="Q7" s="9">
        <f>IFERROR(P7*D7,"")</f>
      </c>
      <c r="R7" s="8"/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4" x14ac:dyDescent="0.25">
      <c r="A8" s="3" t="s">
        <v>151</v>
      </c>
      <c r="B8" s="3"/>
      <c r="C8" s="3" t="s">
        <v>101</v>
      </c>
      <c r="D8" s="4">
        <v>500</v>
      </c>
      <c r="E8" s="3"/>
      <c r="F8" s="3"/>
      <c r="G8" s="3"/>
      <c r="H8" s="5"/>
      <c r="I8" s="6"/>
      <c r="J8" s="3"/>
      <c r="K8" s="7"/>
      <c r="L8" s="3"/>
      <c r="M8" s="8"/>
      <c r="N8" s="9">
        <f>IFERROR(M8*D8,"")</f>
      </c>
      <c r="O8" s="10">
        <f>IFERROR(M8*12,"")</f>
      </c>
      <c r="P8" s="8"/>
      <c r="Q8" s="9">
        <f>IFERROR(P8*D8,"")</f>
      </c>
      <c r="R8" s="8"/>
      <c r="S8" s="8"/>
      <c r="T8" s="8"/>
      <c r="U8" s="9">
        <f>IFERROR((R8+S8+T8)*D8,"")</f>
      </c>
      <c r="V8" s="10">
        <f>IFERROR(R8+S8+T8,"")</f>
      </c>
      <c r="W8" s="3"/>
      <c r="X8" s="5"/>
    </row>
    <row r="9" spans="1:24" x14ac:dyDescent="0.25">
      <c r="A9" s="3" t="s">
        <v>152</v>
      </c>
      <c r="B9" s="3"/>
      <c r="C9" s="3" t="s">
        <v>101</v>
      </c>
      <c r="D9" s="4">
        <v>30</v>
      </c>
      <c r="E9" s="3"/>
      <c r="F9" s="3"/>
      <c r="G9" s="3"/>
      <c r="H9" s="5"/>
      <c r="I9" s="6"/>
      <c r="J9" s="3"/>
      <c r="K9" s="7"/>
      <c r="L9" s="3"/>
      <c r="M9" s="8"/>
      <c r="N9" s="9">
        <f>IFERROR(M9*D9,"")</f>
      </c>
      <c r="O9" s="10">
        <f>IFERROR(M9*12,"")</f>
      </c>
      <c r="P9" s="8"/>
      <c r="Q9" s="9">
        <f>IFERROR(P9*D9,"")</f>
      </c>
      <c r="R9" s="8"/>
      <c r="S9" s="8"/>
      <c r="T9" s="8"/>
      <c r="U9" s="9">
        <f>IFERROR((R9+S9+T9)*D9,"")</f>
      </c>
      <c r="V9" s="10">
        <f>IFERROR(R9+S9+T9,"")</f>
      </c>
      <c r="W9" s="3"/>
      <c r="X9" s="5"/>
    </row>
    <row r="10" spans="1:24" x14ac:dyDescent="0.25">
      <c r="A10" s="3" t="s">
        <v>153</v>
      </c>
      <c r="B10" s="3"/>
      <c r="C10" s="3" t="s">
        <v>101</v>
      </c>
      <c r="D10" s="4">
        <v>1063</v>
      </c>
      <c r="E10" s="3"/>
      <c r="F10" s="3"/>
      <c r="G10" s="3"/>
      <c r="H10" s="5"/>
      <c r="I10" s="6"/>
      <c r="J10" s="3"/>
      <c r="K10" s="7"/>
      <c r="L10" s="3"/>
      <c r="M10" s="8"/>
      <c r="N10" s="9">
        <f>IFERROR(M10*D10,"")</f>
      </c>
      <c r="O10" s="10">
        <f>IFERROR(M10*12,"")</f>
      </c>
      <c r="P10" s="8"/>
      <c r="Q10" s="9">
        <f>IFERROR(P10*D10,"")</f>
      </c>
      <c r="R10" s="8"/>
      <c r="S10" s="8"/>
      <c r="T10" s="8"/>
      <c r="U10" s="9">
        <f>IFERROR((R10+S10+T10)*D10,"")</f>
      </c>
      <c r="V10" s="10">
        <f>IFERROR(R10+S10+T10,"")</f>
      </c>
      <c r="W10" s="3"/>
      <c r="X10" s="5"/>
    </row>
    <row r="11" spans="1:24" x14ac:dyDescent="0.25">
      <c r="A11" s="3" t="s">
        <v>154</v>
      </c>
      <c r="B11" s="3"/>
      <c r="C11" s="3" t="s">
        <v>101</v>
      </c>
      <c r="D11" s="4">
        <v>471</v>
      </c>
      <c r="E11" s="3"/>
      <c r="F11" s="3"/>
      <c r="G11" s="3"/>
      <c r="H11" s="5"/>
      <c r="I11" s="6"/>
      <c r="J11" s="3"/>
      <c r="K11" s="7"/>
      <c r="L11" s="3"/>
      <c r="M11" s="8"/>
      <c r="N11" s="9">
        <f>IFERROR(M11*D11,"")</f>
      </c>
      <c r="O11" s="10">
        <f>IFERROR(M11*12,"")</f>
      </c>
      <c r="P11" s="8"/>
      <c r="Q11" s="9">
        <f>IFERROR(P11*D11,"")</f>
      </c>
      <c r="R11" s="8"/>
      <c r="S11" s="8"/>
      <c r="T11" s="8"/>
      <c r="U11" s="9">
        <f>IFERROR((R11+S11+T11)*D11,"")</f>
      </c>
      <c r="V11" s="10">
        <f>IFERROR(R11+S11+T11,"")</f>
      </c>
      <c r="W11" s="3"/>
      <c r="X11" s="5"/>
    </row>
    <row r="12" spans="1:24" x14ac:dyDescent="0.25">
      <c r="A12" s="3" t="s">
        <v>155</v>
      </c>
      <c r="B12" s="3"/>
      <c r="C12" s="3" t="s">
        <v>101</v>
      </c>
      <c r="D12" s="4">
        <v>215</v>
      </c>
      <c r="E12" s="3"/>
      <c r="F12" s="3"/>
      <c r="G12" s="3"/>
      <c r="H12" s="5"/>
      <c r="I12" s="6"/>
      <c r="J12" s="3"/>
      <c r="K12" s="7"/>
      <c r="L12" s="3"/>
      <c r="M12" s="8"/>
      <c r="N12" s="9">
        <f>IFERROR(M12*D12,"")</f>
      </c>
      <c r="O12" s="10">
        <f>IFERROR(M12*12,"")</f>
      </c>
      <c r="P12" s="8"/>
      <c r="Q12" s="9">
        <f>IFERROR(P12*D12,"")</f>
      </c>
      <c r="R12" s="8"/>
      <c r="S12" s="8"/>
      <c r="T12" s="8"/>
      <c r="U12" s="9">
        <f>IFERROR((R12+S12+T12)*D12,"")</f>
      </c>
      <c r="V12" s="10">
        <f>IFERROR(R12+S12+T12,"")</f>
      </c>
      <c r="W12" s="3"/>
      <c r="X12" s="5"/>
    </row>
    <row r="13" spans="1:24" x14ac:dyDescent="0.25">
      <c r="A13" s="3" t="s">
        <v>156</v>
      </c>
      <c r="B13" s="3"/>
      <c r="C13" s="3" t="s">
        <v>101</v>
      </c>
      <c r="D13" s="4">
        <v>228</v>
      </c>
      <c r="E13" s="3"/>
      <c r="F13" s="3"/>
      <c r="G13" s="3"/>
      <c r="H13" s="5"/>
      <c r="I13" s="6"/>
      <c r="J13" s="3"/>
      <c r="K13" s="7"/>
      <c r="L13" s="3"/>
      <c r="M13" s="8"/>
      <c r="N13" s="9">
        <f>IFERROR(M13*D13,"")</f>
      </c>
      <c r="O13" s="10">
        <f>IFERROR(M13*12,"")</f>
      </c>
      <c r="P13" s="8"/>
      <c r="Q13" s="9">
        <f>IFERROR(P13*D13,"")</f>
      </c>
      <c r="R13" s="8"/>
      <c r="S13" s="8"/>
      <c r="T13" s="8"/>
      <c r="U13" s="9">
        <f>IFERROR((R13+S13+T13)*D13,"")</f>
      </c>
      <c r="V13" s="10">
        <f>IFERROR(R13+S13+T13,"")</f>
      </c>
      <c r="W13" s="3"/>
      <c r="X13" s="5"/>
    </row>
    <row r="14" spans="1:24" x14ac:dyDescent="0.25">
      <c r="A14" s="3" t="s">
        <v>157</v>
      </c>
      <c r="B14" s="3"/>
      <c r="C14" s="3" t="s">
        <v>101</v>
      </c>
      <c r="D14" s="4">
        <v>246</v>
      </c>
      <c r="E14" s="3"/>
      <c r="F14" s="3"/>
      <c r="G14" s="3"/>
      <c r="H14" s="5"/>
      <c r="I14" s="6"/>
      <c r="J14" s="3"/>
      <c r="K14" s="7"/>
      <c r="L14" s="3"/>
      <c r="M14" s="8"/>
      <c r="N14" s="9">
        <f>IFERROR(M14*D14,"")</f>
      </c>
      <c r="O14" s="10">
        <f>IFERROR(M14*12,"")</f>
      </c>
      <c r="P14" s="8"/>
      <c r="Q14" s="9">
        <f>IFERROR(P14*D14,"")</f>
      </c>
      <c r="R14" s="8"/>
      <c r="S14" s="8"/>
      <c r="T14" s="8"/>
      <c r="U14" s="9">
        <f>IFERROR((R14+S14+T14)*D14,"")</f>
      </c>
      <c r="V14" s="10">
        <f>IFERROR(R14+S14+T14,"")</f>
      </c>
      <c r="W14" s="3"/>
      <c r="X14" s="5"/>
    </row>
    <row r="15" spans="1:24" x14ac:dyDescent="0.25">
      <c r="A15" s="3" t="s">
        <v>158</v>
      </c>
      <c r="B15" s="3"/>
      <c r="C15" s="3" t="s">
        <v>101</v>
      </c>
      <c r="D15" s="4">
        <v>4244</v>
      </c>
      <c r="E15" s="3"/>
      <c r="F15" s="3"/>
      <c r="G15" s="3"/>
      <c r="H15" s="5"/>
      <c r="I15" s="6"/>
      <c r="J15" s="3"/>
      <c r="K15" s="7"/>
      <c r="L15" s="3"/>
      <c r="M15" s="8"/>
      <c r="N15" s="9">
        <f>IFERROR(M15*D15,"")</f>
      </c>
      <c r="O15" s="10">
        <f>IFERROR(M15*12,"")</f>
      </c>
      <c r="P15" s="8"/>
      <c r="Q15" s="9">
        <f>IFERROR(P15*D15,"")</f>
      </c>
      <c r="R15" s="8"/>
      <c r="S15" s="8"/>
      <c r="T15" s="8"/>
      <c r="U15" s="9">
        <f>IFERROR((R15+S15+T15)*D15,"")</f>
      </c>
      <c r="V15" s="10">
        <f>IFERROR(R15+S15+T15,"")</f>
      </c>
      <c r="W15" s="3"/>
      <c r="X15" s="5"/>
    </row>
    <row r="16" spans="1:24" x14ac:dyDescent="0.25">
      <c r="A16" s="3" t="s">
        <v>159</v>
      </c>
      <c r="B16" s="3"/>
      <c r="C16" s="3" t="s">
        <v>101</v>
      </c>
      <c r="D16" s="4">
        <v>959</v>
      </c>
      <c r="E16" s="3"/>
      <c r="F16" s="3"/>
      <c r="G16" s="3"/>
      <c r="H16" s="5"/>
      <c r="I16" s="6"/>
      <c r="J16" s="3"/>
      <c r="K16" s="7"/>
      <c r="L16" s="3"/>
      <c r="M16" s="8"/>
      <c r="N16" s="9">
        <f>IFERROR(M16*D16,"")</f>
      </c>
      <c r="O16" s="10">
        <f>IFERROR(M16*12,"")</f>
      </c>
      <c r="P16" s="8"/>
      <c r="Q16" s="9">
        <f>IFERROR(P16*D16,"")</f>
      </c>
      <c r="R16" s="8"/>
      <c r="S16" s="8"/>
      <c r="T16" s="8"/>
      <c r="U16" s="9">
        <f>IFERROR((R16+S16+T16)*D16,"")</f>
      </c>
      <c r="V16" s="10">
        <f>IFERROR(R16+S16+T16,"")</f>
      </c>
      <c r="W16" s="3"/>
      <c r="X16" s="5"/>
    </row>
    <row r="17" spans="1:24" x14ac:dyDescent="0.25">
      <c r="A17" s="3" t="s">
        <v>160</v>
      </c>
      <c r="B17" s="3"/>
      <c r="C17" s="3" t="s">
        <v>101</v>
      </c>
      <c r="D17" s="4">
        <v>282</v>
      </c>
      <c r="E17" s="3"/>
      <c r="F17" s="3"/>
      <c r="G17" s="3"/>
      <c r="H17" s="5"/>
      <c r="I17" s="6"/>
      <c r="J17" s="3"/>
      <c r="K17" s="7"/>
      <c r="L17" s="3"/>
      <c r="M17" s="8"/>
      <c r="N17" s="9">
        <f>IFERROR(M17*D17,"")</f>
      </c>
      <c r="O17" s="10">
        <f>IFERROR(M17*12,"")</f>
      </c>
      <c r="P17" s="8"/>
      <c r="Q17" s="9">
        <f>IFERROR(P17*D17,"")</f>
      </c>
      <c r="R17" s="8"/>
      <c r="S17" s="8"/>
      <c r="T17" s="8"/>
      <c r="U17" s="9">
        <f>IFERROR((R17+S17+T17)*D17,"")</f>
      </c>
      <c r="V17" s="10">
        <f>IFERROR(R17+S17+T17,"")</f>
      </c>
      <c r="W17" s="3"/>
      <c r="X17" s="5"/>
    </row>
    <row r="18" spans="1:24" x14ac:dyDescent="0.25">
      <c r="A18" s="3" t="s">
        <v>161</v>
      </c>
      <c r="B18" s="3"/>
      <c r="C18" s="3" t="s">
        <v>101</v>
      </c>
      <c r="D18" s="4">
        <v>243</v>
      </c>
      <c r="E18" s="3"/>
      <c r="F18" s="3"/>
      <c r="G18" s="3"/>
      <c r="H18" s="5"/>
      <c r="I18" s="6"/>
      <c r="J18" s="3"/>
      <c r="K18" s="7"/>
      <c r="L18" s="3"/>
      <c r="M18" s="8"/>
      <c r="N18" s="9">
        <f>IFERROR(M18*D18,"")</f>
      </c>
      <c r="O18" s="10">
        <f>IFERROR(M18*12,"")</f>
      </c>
      <c r="P18" s="8"/>
      <c r="Q18" s="9">
        <f>IFERROR(P18*D18,"")</f>
      </c>
      <c r="R18" s="8"/>
      <c r="S18" s="8"/>
      <c r="T18" s="8"/>
      <c r="U18" s="9">
        <f>IFERROR((R18+S18+T18)*D18,"")</f>
      </c>
      <c r="V18" s="10">
        <f>IFERROR(R18+S18+T18,"")</f>
      </c>
      <c r="W18" s="3"/>
      <c r="X18" s="5"/>
    </row>
    <row r="19" spans="1:24" x14ac:dyDescent="0.25">
      <c r="A19" s="3" t="s">
        <v>162</v>
      </c>
      <c r="B19" s="3"/>
      <c r="C19" s="3" t="s">
        <v>101</v>
      </c>
      <c r="D19" s="4">
        <v>240</v>
      </c>
      <c r="E19" s="3"/>
      <c r="F19" s="3"/>
      <c r="G19" s="3"/>
      <c r="H19" s="5"/>
      <c r="I19" s="6"/>
      <c r="J19" s="3"/>
      <c r="K19" s="7"/>
      <c r="L19" s="3"/>
      <c r="M19" s="8"/>
      <c r="N19" s="9">
        <f>IFERROR(M19*D19,"")</f>
      </c>
      <c r="O19" s="10">
        <f>IFERROR(M19*12,"")</f>
      </c>
      <c r="P19" s="8"/>
      <c r="Q19" s="9">
        <f>IFERROR(P19*D19,"")</f>
      </c>
      <c r="R19" s="8"/>
      <c r="S19" s="8"/>
      <c r="T19" s="8"/>
      <c r="U19" s="9">
        <f>IFERROR((R19+S19+T19)*D19,"")</f>
      </c>
      <c r="V19" s="10">
        <f>IFERROR(R19+S19+T19,"")</f>
      </c>
      <c r="W19" s="3"/>
      <c r="X19" s="5"/>
    </row>
    <row r="20" spans="1:24" x14ac:dyDescent="0.25">
      <c r="A20" s="3" t="s">
        <v>163</v>
      </c>
      <c r="B20" s="3"/>
      <c r="C20" s="3" t="s">
        <v>101</v>
      </c>
      <c r="D20" s="4">
        <v>244</v>
      </c>
      <c r="E20" s="3"/>
      <c r="F20" s="3"/>
      <c r="G20" s="3"/>
      <c r="H20" s="5"/>
      <c r="I20" s="6"/>
      <c r="J20" s="3"/>
      <c r="K20" s="7"/>
      <c r="L20" s="3"/>
      <c r="M20" s="8"/>
      <c r="N20" s="9">
        <f>IFERROR(M20*D20,"")</f>
      </c>
      <c r="O20" s="10">
        <f>IFERROR(M20*12,"")</f>
      </c>
      <c r="P20" s="8"/>
      <c r="Q20" s="9">
        <f>IFERROR(P20*D20,"")</f>
      </c>
      <c r="R20" s="8"/>
      <c r="S20" s="8"/>
      <c r="T20" s="8"/>
      <c r="U20" s="9">
        <f>IFERROR((R20+S20+T20)*D20,"")</f>
      </c>
      <c r="V20" s="10">
        <f>IFERROR(R20+S20+T20,"")</f>
      </c>
      <c r="W20" s="3"/>
      <c r="X20" s="5"/>
    </row>
    <row r="21" spans="1:24" x14ac:dyDescent="0.25">
      <c r="A21" s="3" t="s">
        <v>164</v>
      </c>
      <c r="B21" s="3"/>
      <c r="C21" s="3" t="s">
        <v>101</v>
      </c>
      <c r="D21" s="4">
        <v>2165</v>
      </c>
      <c r="E21" s="3"/>
      <c r="F21" s="3"/>
      <c r="G21" s="3"/>
      <c r="H21" s="5"/>
      <c r="I21" s="6"/>
      <c r="J21" s="3"/>
      <c r="K21" s="7"/>
      <c r="L21" s="3"/>
      <c r="M21" s="8"/>
      <c r="N21" s="9">
        <f>IFERROR(M21*D21,"")</f>
      </c>
      <c r="O21" s="10">
        <f>IFERROR(M21*12,"")</f>
      </c>
      <c r="P21" s="8"/>
      <c r="Q21" s="9">
        <f>IFERROR(P21*D21,"")</f>
      </c>
      <c r="R21" s="8"/>
      <c r="S21" s="8"/>
      <c r="T21" s="8"/>
      <c r="U21" s="9">
        <f>IFERROR((R21+S21+T21)*D21,"")</f>
      </c>
      <c r="V21" s="10">
        <f>IFERROR(R21+S21+T21,"")</f>
      </c>
      <c r="W21" s="3"/>
      <c r="X21" s="5"/>
    </row>
    <row r="22" spans="1:21" x14ac:dyDescent="0.25">
      <c r="A22" s="1" t="s">
        <v>77</v>
      </c>
      <c r="D22" s="11">
        <f>SUM(D2:D21)</f>
      </c>
      <c r="N22" s="12">
        <f>SUM(N2:N21)</f>
      </c>
      <c r="Q22" s="12">
        <f>SUM(Q2:Q21)</f>
      </c>
      <c r="U22" s="12">
        <f>SUM(U2:U21)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In-Place Leases</vt:lpstr>
      <vt:lpstr>Renewals</vt:lpstr>
      <vt:lpstr>Spec Suites</vt:lpstr>
      <vt:lpstr>Expiring Non-Renewals</vt:lpstr>
      <vt:lpstr>Vacant Throughout the Year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2026-08-06T20:56:50Z</dcterms:created>
  <dcterms:modified xsi:type="dcterms:W3CDTF">2026-08-06T20:56:50Z</dcterms:modified>
</cp:coreProperties>
</file>